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 dye\Downloads\"/>
    </mc:Choice>
  </mc:AlternateContent>
  <xr:revisionPtr revIDLastSave="0" documentId="13_ncr:1_{3B3222DD-11A8-4FA1-942F-F16AEF7A407F}" xr6:coauthVersionLast="47" xr6:coauthVersionMax="47" xr10:uidLastSave="{00000000-0000-0000-0000-000000000000}"/>
  <bookViews>
    <workbookView xWindow="-120" yWindow="-120" windowWidth="29040" windowHeight="15720" xr2:uid="{D425A5D2-D950-4549-9454-85955B33BC5C}"/>
  </bookViews>
  <sheets>
    <sheet name="Sheet1" sheetId="1" r:id="rId1"/>
  </sheets>
  <definedNames>
    <definedName name="_xlnm.Print_Area" localSheetId="0">Sheet1!$A:$Z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" l="1"/>
  <c r="J19" i="1" s="1"/>
  <c r="M14" i="1"/>
  <c r="Y13" i="1"/>
  <c r="V13" i="1" s="1"/>
  <c r="Y12" i="1"/>
  <c r="V12" i="1" s="1"/>
  <c r="M11" i="1"/>
  <c r="K10" i="1"/>
  <c r="K9" i="1"/>
  <c r="K8" i="1"/>
  <c r="D7" i="1"/>
  <c r="H7" i="1" s="1"/>
  <c r="K12" i="1"/>
  <c r="K7" i="1"/>
  <c r="D8" i="1"/>
  <c r="H8" i="1" s="1"/>
  <c r="D9" i="1"/>
  <c r="H9" i="1" s="1"/>
  <c r="J14" i="1" l="1"/>
  <c r="N14" i="1" s="1"/>
  <c r="Q14" i="1"/>
  <c r="K14" i="1"/>
  <c r="D14" i="1"/>
  <c r="H14" i="1" s="1"/>
  <c r="Y14" i="1"/>
  <c r="V14" i="1" s="1"/>
  <c r="S14" i="1"/>
  <c r="D13" i="1"/>
  <c r="H13" i="1" s="1"/>
  <c r="S13" i="1"/>
  <c r="M13" i="1"/>
  <c r="K13" i="1"/>
  <c r="D12" i="1"/>
  <c r="H12" i="1" s="1"/>
  <c r="M12" i="1"/>
  <c r="S12" i="1"/>
  <c r="J11" i="1"/>
  <c r="N11" i="1" s="1"/>
  <c r="Q11" i="1"/>
  <c r="D11" i="1"/>
  <c r="H11" i="1" s="1"/>
  <c r="S11" i="1"/>
  <c r="K11" i="1"/>
  <c r="Y11" i="1"/>
  <c r="V11" i="1" s="1"/>
  <c r="D10" i="1"/>
  <c r="H10" i="1" s="1"/>
  <c r="M10" i="1"/>
  <c r="S10" i="1"/>
  <c r="Y10" i="1"/>
  <c r="V10" i="1" s="1"/>
  <c r="Y9" i="1"/>
  <c r="V9" i="1" s="1"/>
  <c r="M9" i="1"/>
  <c r="S9" i="1"/>
  <c r="Y8" i="1"/>
  <c r="V8" i="1" s="1"/>
  <c r="M8" i="1"/>
  <c r="S8" i="1"/>
  <c r="M7" i="1"/>
  <c r="Y7" i="1"/>
  <c r="V7" i="1" s="1"/>
  <c r="S7" i="1"/>
  <c r="Y19" i="1"/>
  <c r="V19" i="1" s="1"/>
  <c r="D19" i="1"/>
  <c r="S19" i="1"/>
  <c r="P19" i="1" s="1"/>
  <c r="P14" i="1" l="1"/>
  <c r="T14" i="1" s="1"/>
  <c r="W14" i="1"/>
  <c r="J13" i="1"/>
  <c r="N13" i="1" s="1"/>
  <c r="Q13" i="1"/>
  <c r="W13" i="1"/>
  <c r="P13" i="1"/>
  <c r="T13" i="1" s="1"/>
  <c r="J12" i="1"/>
  <c r="N12" i="1" s="1"/>
  <c r="Q12" i="1"/>
  <c r="W12" i="1"/>
  <c r="P12" i="1"/>
  <c r="T12" i="1" s="1"/>
  <c r="P11" i="1"/>
  <c r="T11" i="1" s="1"/>
  <c r="W11" i="1"/>
  <c r="P10" i="1"/>
  <c r="T10" i="1" s="1"/>
  <c r="W10" i="1"/>
  <c r="Q10" i="1"/>
  <c r="J10" i="1"/>
  <c r="N10" i="1" s="1"/>
  <c r="J9" i="1"/>
  <c r="N9" i="1" s="1"/>
  <c r="Q9" i="1"/>
  <c r="W9" i="1"/>
  <c r="P9" i="1"/>
  <c r="T9" i="1" s="1"/>
  <c r="W8" i="1"/>
  <c r="P8" i="1"/>
  <c r="T8" i="1" s="1"/>
  <c r="J8" i="1"/>
  <c r="N8" i="1" s="1"/>
  <c r="Q8" i="1"/>
  <c r="P7" i="1"/>
  <c r="T7" i="1" s="1"/>
  <c r="W7" i="1"/>
  <c r="J7" i="1"/>
  <c r="N7" i="1" s="1"/>
  <c r="Q7" i="1"/>
  <c r="K15" i="1"/>
  <c r="M15" i="1"/>
  <c r="Y15" i="1"/>
  <c r="V15" i="1" s="1"/>
  <c r="D15" i="1"/>
  <c r="H15" i="1" s="1"/>
  <c r="S15" i="1"/>
  <c r="S16" i="1"/>
  <c r="M16" i="1"/>
  <c r="K16" i="1"/>
  <c r="D16" i="1"/>
  <c r="H16" i="1" s="1"/>
  <c r="Y16" i="1"/>
  <c r="V16" i="1" s="1"/>
  <c r="W15" i="1" l="1"/>
  <c r="P15" i="1"/>
  <c r="T15" i="1" s="1"/>
  <c r="D17" i="1"/>
  <c r="H17" i="1" s="1"/>
  <c r="M17" i="1"/>
  <c r="K17" i="1"/>
  <c r="Y17" i="1"/>
  <c r="V17" i="1" s="1"/>
  <c r="S17" i="1"/>
  <c r="W16" i="1"/>
  <c r="P16" i="1"/>
  <c r="T16" i="1" s="1"/>
  <c r="K18" i="1"/>
  <c r="S18" i="1"/>
  <c r="M18" i="1"/>
  <c r="Y18" i="1"/>
  <c r="V18" i="1" s="1"/>
  <c r="D18" i="1"/>
  <c r="H18" i="1" s="1"/>
  <c r="J15" i="1"/>
  <c r="N15" i="1" s="1"/>
  <c r="Q15" i="1"/>
  <c r="J16" i="1"/>
  <c r="N16" i="1" s="1"/>
  <c r="Q16" i="1"/>
  <c r="P17" i="1" l="1"/>
  <c r="T17" i="1" s="1"/>
  <c r="W17" i="1"/>
  <c r="Q17" i="1"/>
  <c r="J17" i="1"/>
  <c r="N17" i="1" s="1"/>
  <c r="P18" i="1"/>
  <c r="T18" i="1" s="1"/>
  <c r="W18" i="1"/>
  <c r="Q18" i="1"/>
  <c r="J18" i="1"/>
  <c r="N18" i="1" s="1"/>
</calcChain>
</file>

<file path=xl/sharedStrings.xml><?xml version="1.0" encoding="utf-8"?>
<sst xmlns="http://schemas.openxmlformats.org/spreadsheetml/2006/main" count="152" uniqueCount="50">
  <si>
    <t>FCC Behavioral Health</t>
  </si>
  <si>
    <r>
      <t>A</t>
    </r>
    <r>
      <rPr>
        <sz val="10"/>
        <rFont val="Calibri"/>
        <family val="2"/>
      </rPr>
      <t> </t>
    </r>
  </si>
  <si>
    <r>
      <t>B</t>
    </r>
    <r>
      <rPr>
        <sz val="10"/>
        <rFont val="Calibri"/>
        <family val="2"/>
      </rPr>
      <t> </t>
    </r>
  </si>
  <si>
    <t>C</t>
  </si>
  <si>
    <t>D</t>
  </si>
  <si>
    <r>
      <t>Full Fee</t>
    </r>
    <r>
      <rPr>
        <sz val="10"/>
        <rFont val="Calibri"/>
        <family val="2"/>
      </rPr>
      <t> </t>
    </r>
  </si>
  <si>
    <t>FPL (yearly income)</t>
  </si>
  <si>
    <t>Over 8 Increment</t>
  </si>
  <si>
    <t>1 </t>
  </si>
  <si>
    <t>-</t>
  </si>
  <si>
    <t>2 </t>
  </si>
  <si>
    <t>3 </t>
  </si>
  <si>
    <t>4 </t>
  </si>
  <si>
    <t>5 </t>
  </si>
  <si>
    <t>6 </t>
  </si>
  <si>
    <t>7 </t>
  </si>
  <si>
    <t>8 </t>
  </si>
  <si>
    <t>9 </t>
  </si>
  <si>
    <t>10 </t>
  </si>
  <si>
    <t>11 </t>
  </si>
  <si>
    <t>12 </t>
  </si>
  <si>
    <t>Behavioral Health</t>
  </si>
  <si>
    <t>A</t>
  </si>
  <si>
    <t>B</t>
  </si>
  <si>
    <t xml:space="preserve">C </t>
  </si>
  <si>
    <t>Categoría de tarifa móvil </t>
  </si>
  <si>
    <t>Del 0 % al 100 % del FLP</t>
  </si>
  <si>
    <t>Del 101 % al 135 % del FLP</t>
  </si>
  <si>
    <t>Del 136 % al 165 % del FLP</t>
  </si>
  <si>
    <t>Del 166 % al 200 % del FLP</t>
  </si>
  <si>
    <t>A partir del 201 % del FLP</t>
  </si>
  <si>
    <r>
      <t>Integrantes del grupo familiar</t>
    </r>
    <r>
      <rPr>
        <sz val="10"/>
        <rFont val="Calibri"/>
        <family val="2"/>
        <scheme val="minor"/>
      </rPr>
      <t> </t>
    </r>
  </si>
  <si>
    <r>
      <t>Ingresos mensuales</t>
    </r>
    <r>
      <rPr>
        <sz val="10"/>
        <rFont val="Calibri"/>
        <family val="2"/>
        <scheme val="minor"/>
      </rPr>
      <t> </t>
    </r>
  </si>
  <si>
    <r>
      <t>Ingresos anuales</t>
    </r>
    <r>
      <rPr>
        <sz val="10"/>
        <rFont val="Calibri"/>
        <family val="2"/>
        <scheme val="minor"/>
      </rPr>
      <t> </t>
    </r>
  </si>
  <si>
    <t>Las familias con ingresos mensuales y anuales que superan los límites de la categoría de tarifas móviles D no pueden acceder al programa de la escala de tarifas móviles, pero reúnen los requisitos para la opción de pago en efectivo. </t>
  </si>
  <si>
    <t xml:space="preserve">"No puede acceder​
a la escala de tarifas móviles"
</t>
  </si>
  <si>
    <t>No puede acceder a la escala de tarifas móviles</t>
  </si>
  <si>
    <t>Servicio proporcionado</t>
  </si>
  <si>
    <t>I-Eval./eval. comp.</t>
  </si>
  <si>
    <t>Terapia indiv./fam.</t>
  </si>
  <si>
    <t>Terapia grupal</t>
  </si>
  <si>
    <t>Eval. psiquiátrica</t>
  </si>
  <si>
    <t>Eval./tto. psiquiátrico</t>
  </si>
  <si>
    <t>Visita en consultorio</t>
  </si>
  <si>
    <t>Atención primaria (clínica rural)</t>
  </si>
  <si>
    <t>*Fecha de revisión: 02/03/2025</t>
  </si>
  <si>
    <t>Nota: Los estudios de laboratorio y demás servicios que no estén incluidos en la lista anterior se cobrarán al cliente/paciente por separado, con los descuentos disponibles en función del programa.</t>
  </si>
  <si>
    <t>Tamaño de la familia</t>
  </si>
  <si>
    <t>Por cada persona adicional se suman</t>
  </si>
  <si>
    <t>Tabla de determinación de las categorías de las tarifas móviles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</si>
</sst>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E2EFDA"/>
        <bgColor rgb="FF000000"/>
      </patternFill>
    </fill>
  </fills>
  <borders count="33">
    <border>
      <left/>
      <right/>
      <top/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rgb="FF000000"/>
      </bottom>
      <diagonal/>
    </border>
    <border>
      <left style="medium">
        <color indexed="64"/>
      </left>
      <right style="thick">
        <color indexed="64"/>
      </right>
      <top style="medium">
        <color rgb="FF000000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rgb="FF000000"/>
      </bottom>
      <diagonal/>
    </border>
    <border>
      <left style="thick">
        <color indexed="64"/>
      </left>
      <right style="thick">
        <color indexed="64"/>
      </right>
      <top style="thin">
        <color rgb="FF000000"/>
      </top>
      <bottom style="medium">
        <color rgb="FF000000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rgb="FF000000"/>
      </top>
      <bottom style="medium">
        <color indexed="64"/>
      </bottom>
      <diagonal/>
    </border>
    <border>
      <left style="thick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2">
    <xf numFmtId="0" fontId="0" fillId="0" borderId="0" xfId="0"/>
    <xf numFmtId="5" fontId="3" fillId="3" borderId="4" xfId="1" applyNumberFormat="1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left" vertical="center" wrapText="1"/>
    </xf>
    <xf numFmtId="164" fontId="3" fillId="3" borderId="1" xfId="1" applyNumberFormat="1" applyFont="1" applyFill="1" applyBorder="1" applyAlignment="1">
      <alignment horizontal="left" vertical="center" wrapText="1"/>
    </xf>
    <xf numFmtId="164" fontId="3" fillId="5" borderId="4" xfId="1" applyNumberFormat="1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164" fontId="3" fillId="5" borderId="5" xfId="0" applyNumberFormat="1" applyFont="1" applyFill="1" applyBorder="1" applyAlignment="1">
      <alignment horizontal="left" vertical="center" wrapText="1"/>
    </xf>
    <xf numFmtId="164" fontId="3" fillId="5" borderId="5" xfId="1" applyNumberFormat="1" applyFont="1" applyFill="1" applyBorder="1" applyAlignment="1">
      <alignment horizontal="left" vertical="center" wrapText="1"/>
    </xf>
    <xf numFmtId="164" fontId="3" fillId="6" borderId="4" xfId="1" applyNumberFormat="1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 vertical="center" wrapText="1"/>
    </xf>
    <xf numFmtId="164" fontId="3" fillId="6" borderId="5" xfId="0" applyNumberFormat="1" applyFont="1" applyFill="1" applyBorder="1" applyAlignment="1">
      <alignment horizontal="left" vertical="center" wrapText="1"/>
    </xf>
    <xf numFmtId="164" fontId="3" fillId="6" borderId="5" xfId="1" applyNumberFormat="1" applyFont="1" applyFill="1" applyBorder="1" applyAlignment="1">
      <alignment horizontal="left" vertical="center" wrapText="1"/>
    </xf>
    <xf numFmtId="164" fontId="3" fillId="7" borderId="4" xfId="1" applyNumberFormat="1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center" vertical="center" wrapText="1"/>
    </xf>
    <xf numFmtId="164" fontId="3" fillId="7" borderId="5" xfId="0" applyNumberFormat="1" applyFont="1" applyFill="1" applyBorder="1" applyAlignment="1">
      <alignment horizontal="left" vertical="center" wrapText="1"/>
    </xf>
    <xf numFmtId="0" fontId="4" fillId="0" borderId="0" xfId="0" applyFont="1"/>
    <xf numFmtId="0" fontId="4" fillId="2" borderId="0" xfId="0" applyFont="1" applyFill="1" applyAlignment="1">
      <alignment horizontal="center"/>
    </xf>
    <xf numFmtId="164" fontId="4" fillId="2" borderId="0" xfId="1" applyNumberFormat="1" applyFont="1" applyFill="1"/>
    <xf numFmtId="0" fontId="4" fillId="0" borderId="0" xfId="0" applyFont="1" applyAlignment="1">
      <alignment horizontal="center"/>
    </xf>
    <xf numFmtId="164" fontId="4" fillId="0" borderId="0" xfId="1" applyNumberFormat="1" applyFont="1"/>
    <xf numFmtId="0" fontId="4" fillId="8" borderId="0" xfId="0" applyFont="1" applyFill="1"/>
    <xf numFmtId="164" fontId="3" fillId="7" borderId="9" xfId="1" applyNumberFormat="1" applyFont="1" applyFill="1" applyBorder="1" applyAlignment="1">
      <alignment horizontal="left" vertical="center" wrapText="1"/>
    </xf>
    <xf numFmtId="5" fontId="3" fillId="3" borderId="4" xfId="1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164" fontId="3" fillId="3" borderId="1" xfId="1" applyNumberFormat="1" applyFont="1" applyFill="1" applyBorder="1" applyAlignment="1">
      <alignment vertical="center" wrapText="1"/>
    </xf>
    <xf numFmtId="164" fontId="3" fillId="5" borderId="4" xfId="1" applyNumberFormat="1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164" fontId="3" fillId="5" borderId="5" xfId="0" applyNumberFormat="1" applyFont="1" applyFill="1" applyBorder="1" applyAlignment="1">
      <alignment vertical="center" wrapText="1"/>
    </xf>
    <xf numFmtId="164" fontId="3" fillId="5" borderId="5" xfId="1" applyNumberFormat="1" applyFont="1" applyFill="1" applyBorder="1" applyAlignment="1">
      <alignment vertical="center" wrapText="1"/>
    </xf>
    <xf numFmtId="164" fontId="3" fillId="6" borderId="4" xfId="1" applyNumberFormat="1" applyFont="1" applyFill="1" applyBorder="1" applyAlignment="1">
      <alignment vertical="center" wrapText="1"/>
    </xf>
    <xf numFmtId="0" fontId="3" fillId="6" borderId="3" xfId="0" applyFont="1" applyFill="1" applyBorder="1" applyAlignment="1">
      <alignment vertical="center" wrapText="1"/>
    </xf>
    <xf numFmtId="164" fontId="3" fillId="6" borderId="5" xfId="0" applyNumberFormat="1" applyFont="1" applyFill="1" applyBorder="1" applyAlignment="1">
      <alignment vertical="center" wrapText="1"/>
    </xf>
    <xf numFmtId="164" fontId="3" fillId="6" borderId="5" xfId="1" applyNumberFormat="1" applyFont="1" applyFill="1" applyBorder="1" applyAlignment="1">
      <alignment vertical="center" wrapText="1"/>
    </xf>
    <xf numFmtId="164" fontId="3" fillId="7" borderId="4" xfId="1" applyNumberFormat="1" applyFont="1" applyFill="1" applyBorder="1" applyAlignment="1">
      <alignment vertical="center" wrapText="1"/>
    </xf>
    <xf numFmtId="0" fontId="3" fillId="7" borderId="3" xfId="0" applyFont="1" applyFill="1" applyBorder="1" applyAlignment="1">
      <alignment vertical="center" wrapText="1"/>
    </xf>
    <xf numFmtId="164" fontId="3" fillId="7" borderId="5" xfId="0" applyNumberFormat="1" applyFont="1" applyFill="1" applyBorder="1" applyAlignment="1">
      <alignment vertical="center" wrapText="1"/>
    </xf>
    <xf numFmtId="164" fontId="3" fillId="7" borderId="9" xfId="1" applyNumberFormat="1" applyFont="1" applyFill="1" applyBorder="1" applyAlignment="1">
      <alignment vertical="center" wrapText="1"/>
    </xf>
    <xf numFmtId="0" fontId="4" fillId="8" borderId="17" xfId="0" applyFont="1" applyFill="1" applyBorder="1"/>
    <xf numFmtId="5" fontId="3" fillId="3" borderId="9" xfId="1" applyNumberFormat="1" applyFont="1" applyFill="1" applyBorder="1" applyAlignment="1">
      <alignment horizontal="left" vertical="center" wrapText="1"/>
    </xf>
    <xf numFmtId="5" fontId="3" fillId="3" borderId="9" xfId="1" applyNumberFormat="1" applyFont="1" applyFill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8" borderId="20" xfId="0" applyFont="1" applyFill="1" applyBorder="1"/>
    <xf numFmtId="0" fontId="5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0" fontId="11" fillId="0" borderId="0" xfId="0" applyFont="1"/>
    <xf numFmtId="9" fontId="4" fillId="6" borderId="11" xfId="1" applyNumberFormat="1" applyFont="1" applyFill="1" applyBorder="1" applyAlignment="1">
      <alignment horizontal="center" vertical="center"/>
    </xf>
    <xf numFmtId="9" fontId="4" fillId="6" borderId="2" xfId="1" applyNumberFormat="1" applyFont="1" applyFill="1" applyBorder="1" applyAlignment="1">
      <alignment horizontal="center" vertical="center"/>
    </xf>
    <xf numFmtId="9" fontId="4" fillId="6" borderId="12" xfId="1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9" fontId="4" fillId="7" borderId="11" xfId="1" applyNumberFormat="1" applyFont="1" applyFill="1" applyBorder="1" applyAlignment="1">
      <alignment horizontal="center" vertical="center"/>
    </xf>
    <xf numFmtId="5" fontId="4" fillId="7" borderId="2" xfId="1" applyNumberFormat="1" applyFont="1" applyFill="1" applyBorder="1" applyAlignment="1">
      <alignment horizontal="center" vertical="center"/>
    </xf>
    <xf numFmtId="5" fontId="4" fillId="7" borderId="13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9" fontId="4" fillId="3" borderId="11" xfId="1" applyNumberFormat="1" applyFont="1" applyFill="1" applyBorder="1" applyAlignment="1">
      <alignment horizontal="center" vertical="center"/>
    </xf>
    <xf numFmtId="9" fontId="4" fillId="3" borderId="2" xfId="1" applyNumberFormat="1" applyFont="1" applyFill="1" applyBorder="1" applyAlignment="1">
      <alignment horizontal="center" vertical="center"/>
    </xf>
    <xf numFmtId="9" fontId="4" fillId="3" borderId="12" xfId="1" applyNumberFormat="1" applyFont="1" applyFill="1" applyBorder="1" applyAlignment="1">
      <alignment horizontal="center" vertical="center"/>
    </xf>
    <xf numFmtId="9" fontId="4" fillId="5" borderId="11" xfId="1" applyNumberFormat="1" applyFont="1" applyFill="1" applyBorder="1" applyAlignment="1">
      <alignment horizontal="center" vertical="center"/>
    </xf>
    <xf numFmtId="9" fontId="4" fillId="5" borderId="2" xfId="1" applyNumberFormat="1" applyFont="1" applyFill="1" applyBorder="1" applyAlignment="1">
      <alignment horizontal="center" vertical="center"/>
    </xf>
    <xf numFmtId="9" fontId="4" fillId="5" borderId="12" xfId="1" applyNumberFormat="1" applyFont="1" applyFill="1" applyBorder="1" applyAlignment="1">
      <alignment horizontal="center" vertical="center"/>
    </xf>
    <xf numFmtId="5" fontId="4" fillId="3" borderId="11" xfId="1" applyNumberFormat="1" applyFont="1" applyFill="1" applyBorder="1" applyAlignment="1">
      <alignment horizontal="center"/>
    </xf>
    <xf numFmtId="5" fontId="4" fillId="3" borderId="2" xfId="1" applyNumberFormat="1" applyFont="1" applyFill="1" applyBorder="1" applyAlignment="1">
      <alignment horizontal="center"/>
    </xf>
    <xf numFmtId="5" fontId="4" fillId="3" borderId="12" xfId="1" applyNumberFormat="1" applyFont="1" applyFill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2" fillId="7" borderId="24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 wrapText="1"/>
    </xf>
    <xf numFmtId="0" fontId="9" fillId="12" borderId="7" xfId="0" applyFont="1" applyFill="1" applyBorder="1" applyAlignment="1">
      <alignment horizontal="center" vertical="center" wrapText="1"/>
    </xf>
    <xf numFmtId="0" fontId="9" fillId="12" borderId="8" xfId="0" applyFont="1" applyFill="1" applyBorder="1" applyAlignment="1">
      <alignment horizontal="center" vertical="center" wrapText="1"/>
    </xf>
    <xf numFmtId="0" fontId="9" fillId="12" borderId="28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9" fillId="11" borderId="7" xfId="0" applyFont="1" applyFill="1" applyBorder="1" applyAlignment="1">
      <alignment horizontal="center" vertical="center" wrapText="1"/>
    </xf>
    <xf numFmtId="0" fontId="9" fillId="11" borderId="8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5" fontId="4" fillId="5" borderId="11" xfId="1" applyNumberFormat="1" applyFont="1" applyFill="1" applyBorder="1" applyAlignment="1">
      <alignment horizontal="center"/>
    </xf>
    <xf numFmtId="5" fontId="4" fillId="5" borderId="2" xfId="1" applyNumberFormat="1" applyFont="1" applyFill="1" applyBorder="1" applyAlignment="1">
      <alignment horizontal="center"/>
    </xf>
    <xf numFmtId="5" fontId="4" fillId="5" borderId="12" xfId="1" applyNumberFormat="1" applyFont="1" applyFill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5" fontId="4" fillId="7" borderId="11" xfId="1" applyNumberFormat="1" applyFont="1" applyFill="1" applyBorder="1" applyAlignment="1">
      <alignment horizontal="center"/>
    </xf>
    <xf numFmtId="5" fontId="4" fillId="7" borderId="2" xfId="1" applyNumberFormat="1" applyFont="1" applyFill="1" applyBorder="1" applyAlignment="1">
      <alignment horizontal="center"/>
    </xf>
    <xf numFmtId="5" fontId="4" fillId="7" borderId="13" xfId="1" applyNumberFormat="1" applyFont="1" applyFill="1" applyBorder="1" applyAlignment="1">
      <alignment horizontal="center"/>
    </xf>
    <xf numFmtId="5" fontId="4" fillId="6" borderId="11" xfId="1" applyNumberFormat="1" applyFont="1" applyFill="1" applyBorder="1" applyAlignment="1">
      <alignment horizontal="center"/>
    </xf>
    <xf numFmtId="5" fontId="4" fillId="6" borderId="2" xfId="1" applyNumberFormat="1" applyFont="1" applyFill="1" applyBorder="1" applyAlignment="1">
      <alignment horizontal="center"/>
    </xf>
    <xf numFmtId="5" fontId="4" fillId="6" borderId="12" xfId="1" applyNumberFormat="1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2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9" fillId="9" borderId="27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E2145-2D59-4A22-9A38-E3AFE8594493}">
  <sheetPr>
    <pageSetUpPr fitToPage="1"/>
  </sheetPr>
  <dimension ref="A1:AD32"/>
  <sheetViews>
    <sheetView tabSelected="1" workbookViewId="0">
      <selection activeCell="A3" sqref="A3:Z3"/>
    </sheetView>
  </sheetViews>
  <sheetFormatPr defaultColWidth="9" defaultRowHeight="12.75" x14ac:dyDescent="0.2"/>
  <cols>
    <col min="1" max="1" width="10" style="16" customWidth="1"/>
    <col min="2" max="2" width="7.140625" style="16" customWidth="1"/>
    <col min="3" max="3" width="1.42578125" style="16" customWidth="1"/>
    <col min="4" max="4" width="12.85546875" style="16" customWidth="1"/>
    <col min="5" max="5" width="6.5703125" style="16" customWidth="1"/>
    <col min="6" max="6" width="1.42578125" style="16" bestFit="1" customWidth="1"/>
    <col min="7" max="7" width="8.5703125" style="16" customWidth="1"/>
    <col min="8" max="8" width="7.7109375" style="16" customWidth="1"/>
    <col min="9" max="9" width="1.42578125" style="16" bestFit="1" customWidth="1"/>
    <col min="10" max="10" width="8.42578125" style="16" customWidth="1"/>
    <col min="11" max="11" width="8.5703125" style="16" customWidth="1"/>
    <col min="12" max="12" width="1.42578125" style="16" bestFit="1" customWidth="1"/>
    <col min="13" max="13" width="10.28515625" style="16" customWidth="1"/>
    <col min="14" max="14" width="7.5703125" style="16" customWidth="1"/>
    <col min="15" max="15" width="1.42578125" style="16" bestFit="1" customWidth="1"/>
    <col min="16" max="16" width="8.28515625" style="16" bestFit="1" customWidth="1"/>
    <col min="17" max="17" width="10.85546875" style="16" customWidth="1"/>
    <col min="18" max="18" width="1.42578125" style="16" bestFit="1" customWidth="1"/>
    <col min="19" max="19" width="10.7109375" style="16" customWidth="1"/>
    <col min="20" max="20" width="8.5703125" style="16" customWidth="1"/>
    <col min="21" max="21" width="1.42578125" style="16" bestFit="1" customWidth="1"/>
    <col min="22" max="22" width="10.5703125" style="16" customWidth="1"/>
    <col min="23" max="23" width="11.140625" style="16" customWidth="1"/>
    <col min="24" max="24" width="3.5703125" style="16" customWidth="1"/>
    <col min="25" max="25" width="12.140625" style="16" customWidth="1"/>
    <col min="26" max="26" width="17.42578125" style="16" customWidth="1"/>
    <col min="27" max="28" width="9" style="16"/>
    <col min="29" max="29" width="16.42578125" style="16" bestFit="1" customWidth="1"/>
    <col min="30" max="30" width="14.7109375" style="16" bestFit="1" customWidth="1"/>
    <col min="31" max="16384" width="9" style="16"/>
  </cols>
  <sheetData>
    <row r="1" spans="1:30" ht="20.100000000000001" customHeight="1" x14ac:dyDescent="0.3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spans="1:30" ht="20.100000000000001" customHeight="1" x14ac:dyDescent="0.35">
      <c r="A2" s="122" t="s">
        <v>49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</row>
    <row r="3" spans="1:30" ht="20.100000000000001" customHeight="1" thickBot="1" x14ac:dyDescent="0.2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</row>
    <row r="4" spans="1:30" ht="26.25" customHeight="1" thickTop="1" x14ac:dyDescent="0.2">
      <c r="A4" s="104" t="s">
        <v>25</v>
      </c>
      <c r="B4" s="96" t="s">
        <v>1</v>
      </c>
      <c r="C4" s="96"/>
      <c r="D4" s="96"/>
      <c r="E4" s="96"/>
      <c r="F4" s="96"/>
      <c r="G4" s="97"/>
      <c r="H4" s="98" t="s">
        <v>2</v>
      </c>
      <c r="I4" s="99"/>
      <c r="J4" s="99"/>
      <c r="K4" s="99"/>
      <c r="L4" s="99"/>
      <c r="M4" s="100"/>
      <c r="N4" s="87" t="s">
        <v>3</v>
      </c>
      <c r="O4" s="88"/>
      <c r="P4" s="88"/>
      <c r="Q4" s="88"/>
      <c r="R4" s="88"/>
      <c r="S4" s="89"/>
      <c r="T4" s="73" t="s">
        <v>4</v>
      </c>
      <c r="U4" s="74"/>
      <c r="V4" s="74"/>
      <c r="W4" s="74"/>
      <c r="X4" s="74"/>
      <c r="Y4" s="74"/>
      <c r="Z4" s="44" t="s">
        <v>5</v>
      </c>
      <c r="AC4" s="16" t="s">
        <v>6</v>
      </c>
    </row>
    <row r="5" spans="1:30" ht="26.25" customHeight="1" thickBot="1" x14ac:dyDescent="0.25">
      <c r="A5" s="132"/>
      <c r="B5" s="137" t="s">
        <v>26</v>
      </c>
      <c r="C5" s="137"/>
      <c r="D5" s="137"/>
      <c r="E5" s="137"/>
      <c r="F5" s="137"/>
      <c r="G5" s="138"/>
      <c r="H5" s="84" t="s">
        <v>27</v>
      </c>
      <c r="I5" s="85"/>
      <c r="J5" s="85"/>
      <c r="K5" s="85"/>
      <c r="L5" s="85"/>
      <c r="M5" s="86"/>
      <c r="N5" s="90" t="s">
        <v>28</v>
      </c>
      <c r="O5" s="91"/>
      <c r="P5" s="91"/>
      <c r="Q5" s="91"/>
      <c r="R5" s="91"/>
      <c r="S5" s="92"/>
      <c r="T5" s="75" t="s">
        <v>29</v>
      </c>
      <c r="U5" s="76"/>
      <c r="V5" s="76"/>
      <c r="W5" s="76"/>
      <c r="X5" s="76"/>
      <c r="Y5" s="76"/>
      <c r="Z5" s="47" t="s">
        <v>30</v>
      </c>
      <c r="AC5" s="17">
        <v>2025</v>
      </c>
      <c r="AD5" s="16" t="s">
        <v>47</v>
      </c>
    </row>
    <row r="6" spans="1:30" ht="39" customHeight="1" thickBot="1" x14ac:dyDescent="0.25">
      <c r="A6" s="48" t="s">
        <v>31</v>
      </c>
      <c r="B6" s="133" t="s">
        <v>32</v>
      </c>
      <c r="C6" s="134"/>
      <c r="D6" s="135"/>
      <c r="E6" s="136" t="s">
        <v>33</v>
      </c>
      <c r="F6" s="134"/>
      <c r="G6" s="135"/>
      <c r="H6" s="81" t="s">
        <v>32</v>
      </c>
      <c r="I6" s="82"/>
      <c r="J6" s="83"/>
      <c r="K6" s="81" t="s">
        <v>33</v>
      </c>
      <c r="L6" s="82"/>
      <c r="M6" s="83"/>
      <c r="N6" s="93" t="s">
        <v>32</v>
      </c>
      <c r="O6" s="94"/>
      <c r="P6" s="95"/>
      <c r="Q6" s="93" t="s">
        <v>33</v>
      </c>
      <c r="R6" s="94"/>
      <c r="S6" s="95"/>
      <c r="T6" s="77" t="s">
        <v>32</v>
      </c>
      <c r="U6" s="78"/>
      <c r="V6" s="79"/>
      <c r="W6" s="77" t="s">
        <v>33</v>
      </c>
      <c r="X6" s="78"/>
      <c r="Y6" s="80"/>
      <c r="Z6" s="139" t="s">
        <v>34</v>
      </c>
      <c r="AC6" s="18">
        <v>5500</v>
      </c>
      <c r="AD6" s="16" t="s">
        <v>7</v>
      </c>
    </row>
    <row r="7" spans="1:30" ht="13.5" thickBot="1" x14ac:dyDescent="0.25">
      <c r="A7" s="41" t="s">
        <v>8</v>
      </c>
      <c r="B7" s="39">
        <v>0</v>
      </c>
      <c r="C7" s="2" t="s">
        <v>9</v>
      </c>
      <c r="D7" s="3">
        <f>G7/12</f>
        <v>1304.1666666666667</v>
      </c>
      <c r="E7" s="1">
        <v>0</v>
      </c>
      <c r="F7" s="2" t="s">
        <v>9</v>
      </c>
      <c r="G7" s="3">
        <v>15650</v>
      </c>
      <c r="H7" s="5">
        <f>D7+1</f>
        <v>1305.1666666666667</v>
      </c>
      <c r="I7" s="6" t="s">
        <v>9</v>
      </c>
      <c r="J7" s="7">
        <f>M7/12</f>
        <v>1760.625</v>
      </c>
      <c r="K7" s="5">
        <f>G7+1</f>
        <v>15651</v>
      </c>
      <c r="L7" s="6" t="s">
        <v>9</v>
      </c>
      <c r="M7" s="8">
        <f>G7*1.35</f>
        <v>21127.5</v>
      </c>
      <c r="N7" s="9">
        <f>J7+1</f>
        <v>1761.625</v>
      </c>
      <c r="O7" s="10" t="s">
        <v>9</v>
      </c>
      <c r="P7" s="11">
        <f>S7/12</f>
        <v>2151.875</v>
      </c>
      <c r="Q7" s="9">
        <f>M7+1</f>
        <v>21128.5</v>
      </c>
      <c r="R7" s="10" t="s">
        <v>9</v>
      </c>
      <c r="S7" s="12">
        <f>G7*1.65</f>
        <v>25822.5</v>
      </c>
      <c r="T7" s="13">
        <f>P7+1</f>
        <v>2152.875</v>
      </c>
      <c r="U7" s="14" t="s">
        <v>9</v>
      </c>
      <c r="V7" s="15">
        <f>Y7/12</f>
        <v>2608.3333333333335</v>
      </c>
      <c r="W7" s="13">
        <f>S7+1</f>
        <v>25823.5</v>
      </c>
      <c r="X7" s="14" t="s">
        <v>9</v>
      </c>
      <c r="Y7" s="22">
        <f>G7*2</f>
        <v>31300</v>
      </c>
      <c r="Z7" s="140"/>
      <c r="AC7" s="18">
        <v>15650</v>
      </c>
      <c r="AD7" s="19">
        <v>1</v>
      </c>
    </row>
    <row r="8" spans="1:30" ht="13.5" thickBot="1" x14ac:dyDescent="0.25">
      <c r="A8" s="41" t="s">
        <v>10</v>
      </c>
      <c r="B8" s="39">
        <v>0</v>
      </c>
      <c r="C8" s="2" t="s">
        <v>9</v>
      </c>
      <c r="D8" s="4">
        <f t="shared" ref="D8:D18" si="0">G8/12</f>
        <v>1762.5</v>
      </c>
      <c r="E8" s="1">
        <v>0</v>
      </c>
      <c r="F8" s="2" t="s">
        <v>9</v>
      </c>
      <c r="G8" s="4">
        <v>21150</v>
      </c>
      <c r="H8" s="5">
        <f t="shared" ref="H8:H18" si="1">D8+1</f>
        <v>1763.5</v>
      </c>
      <c r="I8" s="6" t="s">
        <v>9</v>
      </c>
      <c r="J8" s="7">
        <f t="shared" ref="J8:J19" si="2">M8/12</f>
        <v>2379.3750000000005</v>
      </c>
      <c r="K8" s="5">
        <f t="shared" ref="K8:K18" si="3">G8+1</f>
        <v>21151</v>
      </c>
      <c r="L8" s="6" t="s">
        <v>9</v>
      </c>
      <c r="M8" s="8">
        <f t="shared" ref="M8:M19" si="4">G8*1.35</f>
        <v>28552.500000000004</v>
      </c>
      <c r="N8" s="9">
        <f t="shared" ref="N8:N18" si="5">J8+1</f>
        <v>2380.3750000000005</v>
      </c>
      <c r="O8" s="10" t="s">
        <v>9</v>
      </c>
      <c r="P8" s="11">
        <f t="shared" ref="P8:P19" si="6">S8/12</f>
        <v>2908.125</v>
      </c>
      <c r="Q8" s="9">
        <f t="shared" ref="Q8:Q18" si="7">M8+1</f>
        <v>28553.500000000004</v>
      </c>
      <c r="R8" s="10" t="s">
        <v>9</v>
      </c>
      <c r="S8" s="12">
        <f t="shared" ref="S8:S19" si="8">G8*1.65</f>
        <v>34897.5</v>
      </c>
      <c r="T8" s="13">
        <f t="shared" ref="T8:T18" si="9">P8+1</f>
        <v>2909.125</v>
      </c>
      <c r="U8" s="14" t="s">
        <v>9</v>
      </c>
      <c r="V8" s="15">
        <f t="shared" ref="V8:V19" si="10">Y8/12</f>
        <v>3525</v>
      </c>
      <c r="W8" s="13">
        <f t="shared" ref="W8:W18" si="11">S8+1</f>
        <v>34898.5</v>
      </c>
      <c r="X8" s="14" t="s">
        <v>9</v>
      </c>
      <c r="Y8" s="22">
        <f t="shared" ref="Y8:Y19" si="12">G8*2</f>
        <v>42300</v>
      </c>
      <c r="Z8" s="140"/>
      <c r="AC8" s="18">
        <v>21150</v>
      </c>
      <c r="AD8" s="19">
        <v>2</v>
      </c>
    </row>
    <row r="9" spans="1:30" ht="13.5" thickBot="1" x14ac:dyDescent="0.25">
      <c r="A9" s="41" t="s">
        <v>11</v>
      </c>
      <c r="B9" s="39">
        <v>0</v>
      </c>
      <c r="C9" s="2" t="s">
        <v>9</v>
      </c>
      <c r="D9" s="4">
        <f t="shared" si="0"/>
        <v>2220.8333333333335</v>
      </c>
      <c r="E9" s="1">
        <v>0</v>
      </c>
      <c r="F9" s="2" t="s">
        <v>9</v>
      </c>
      <c r="G9" s="4">
        <v>26650</v>
      </c>
      <c r="H9" s="5">
        <f t="shared" si="1"/>
        <v>2221.8333333333335</v>
      </c>
      <c r="I9" s="6" t="s">
        <v>9</v>
      </c>
      <c r="J9" s="7">
        <f t="shared" si="2"/>
        <v>2998.125</v>
      </c>
      <c r="K9" s="5">
        <f t="shared" si="3"/>
        <v>26651</v>
      </c>
      <c r="L9" s="6" t="s">
        <v>9</v>
      </c>
      <c r="M9" s="8">
        <f t="shared" si="4"/>
        <v>35977.5</v>
      </c>
      <c r="N9" s="9">
        <f t="shared" si="5"/>
        <v>2999.125</v>
      </c>
      <c r="O9" s="10" t="s">
        <v>9</v>
      </c>
      <c r="P9" s="11">
        <f t="shared" si="6"/>
        <v>3664.375</v>
      </c>
      <c r="Q9" s="9">
        <f t="shared" si="7"/>
        <v>35978.5</v>
      </c>
      <c r="R9" s="10" t="s">
        <v>9</v>
      </c>
      <c r="S9" s="12">
        <f t="shared" si="8"/>
        <v>43972.5</v>
      </c>
      <c r="T9" s="13">
        <f t="shared" si="9"/>
        <v>3665.375</v>
      </c>
      <c r="U9" s="14" t="s">
        <v>9</v>
      </c>
      <c r="V9" s="15">
        <f t="shared" si="10"/>
        <v>4441.666666666667</v>
      </c>
      <c r="W9" s="13">
        <f t="shared" si="11"/>
        <v>43973.5</v>
      </c>
      <c r="X9" s="14" t="s">
        <v>9</v>
      </c>
      <c r="Y9" s="22">
        <f t="shared" si="12"/>
        <v>53300</v>
      </c>
      <c r="Z9" s="140"/>
      <c r="AC9" s="18">
        <v>26650</v>
      </c>
      <c r="AD9" s="19">
        <v>3</v>
      </c>
    </row>
    <row r="10" spans="1:30" ht="13.5" thickBot="1" x14ac:dyDescent="0.25">
      <c r="A10" s="41" t="s">
        <v>12</v>
      </c>
      <c r="B10" s="39">
        <v>0</v>
      </c>
      <c r="C10" s="2" t="s">
        <v>9</v>
      </c>
      <c r="D10" s="4">
        <f t="shared" si="0"/>
        <v>2679.1666666666665</v>
      </c>
      <c r="E10" s="1">
        <v>0</v>
      </c>
      <c r="F10" s="2" t="s">
        <v>9</v>
      </c>
      <c r="G10" s="4">
        <v>32150</v>
      </c>
      <c r="H10" s="5">
        <f t="shared" si="1"/>
        <v>2680.1666666666665</v>
      </c>
      <c r="I10" s="6" t="s">
        <v>9</v>
      </c>
      <c r="J10" s="7">
        <f t="shared" si="2"/>
        <v>3616.875</v>
      </c>
      <c r="K10" s="5">
        <f t="shared" si="3"/>
        <v>32151</v>
      </c>
      <c r="L10" s="6" t="s">
        <v>9</v>
      </c>
      <c r="M10" s="8">
        <f t="shared" si="4"/>
        <v>43402.5</v>
      </c>
      <c r="N10" s="9">
        <f t="shared" si="5"/>
        <v>3617.875</v>
      </c>
      <c r="O10" s="10" t="s">
        <v>9</v>
      </c>
      <c r="P10" s="11">
        <f t="shared" si="6"/>
        <v>4420.625</v>
      </c>
      <c r="Q10" s="9">
        <f t="shared" si="7"/>
        <v>43403.5</v>
      </c>
      <c r="R10" s="10" t="s">
        <v>9</v>
      </c>
      <c r="S10" s="12">
        <f t="shared" si="8"/>
        <v>53047.5</v>
      </c>
      <c r="T10" s="13">
        <f t="shared" si="9"/>
        <v>4421.625</v>
      </c>
      <c r="U10" s="14" t="s">
        <v>9</v>
      </c>
      <c r="V10" s="15">
        <f t="shared" si="10"/>
        <v>5358.333333333333</v>
      </c>
      <c r="W10" s="13">
        <f t="shared" si="11"/>
        <v>53048.5</v>
      </c>
      <c r="X10" s="14" t="s">
        <v>9</v>
      </c>
      <c r="Y10" s="22">
        <f t="shared" si="12"/>
        <v>64300</v>
      </c>
      <c r="Z10" s="140"/>
      <c r="AC10" s="18">
        <v>32150</v>
      </c>
      <c r="AD10" s="19">
        <v>4</v>
      </c>
    </row>
    <row r="11" spans="1:30" ht="13.5" thickBot="1" x14ac:dyDescent="0.25">
      <c r="A11" s="41" t="s">
        <v>13</v>
      </c>
      <c r="B11" s="39">
        <v>0</v>
      </c>
      <c r="C11" s="2" t="s">
        <v>9</v>
      </c>
      <c r="D11" s="4">
        <f t="shared" si="0"/>
        <v>3137.5</v>
      </c>
      <c r="E11" s="1">
        <v>0</v>
      </c>
      <c r="F11" s="2" t="s">
        <v>9</v>
      </c>
      <c r="G11" s="4">
        <v>37650</v>
      </c>
      <c r="H11" s="5">
        <f t="shared" si="1"/>
        <v>3138.5</v>
      </c>
      <c r="I11" s="6" t="s">
        <v>9</v>
      </c>
      <c r="J11" s="7">
        <f t="shared" si="2"/>
        <v>4235.625</v>
      </c>
      <c r="K11" s="5">
        <f t="shared" si="3"/>
        <v>37651</v>
      </c>
      <c r="L11" s="6" t="s">
        <v>9</v>
      </c>
      <c r="M11" s="8">
        <f t="shared" si="4"/>
        <v>50827.5</v>
      </c>
      <c r="N11" s="9">
        <f t="shared" si="5"/>
        <v>4236.625</v>
      </c>
      <c r="O11" s="10" t="s">
        <v>9</v>
      </c>
      <c r="P11" s="11">
        <f t="shared" si="6"/>
        <v>5176.875</v>
      </c>
      <c r="Q11" s="9">
        <f t="shared" si="7"/>
        <v>50828.5</v>
      </c>
      <c r="R11" s="10" t="s">
        <v>9</v>
      </c>
      <c r="S11" s="12">
        <f t="shared" si="8"/>
        <v>62122.5</v>
      </c>
      <c r="T11" s="13">
        <f t="shared" si="9"/>
        <v>5177.875</v>
      </c>
      <c r="U11" s="14" t="s">
        <v>9</v>
      </c>
      <c r="V11" s="15">
        <f t="shared" si="10"/>
        <v>6275</v>
      </c>
      <c r="W11" s="13">
        <f t="shared" si="11"/>
        <v>62123.5</v>
      </c>
      <c r="X11" s="14" t="s">
        <v>9</v>
      </c>
      <c r="Y11" s="22">
        <f t="shared" si="12"/>
        <v>75300</v>
      </c>
      <c r="Z11" s="140"/>
      <c r="AC11" s="18">
        <v>37650</v>
      </c>
      <c r="AD11" s="19">
        <v>5</v>
      </c>
    </row>
    <row r="12" spans="1:30" ht="13.5" thickBot="1" x14ac:dyDescent="0.25">
      <c r="A12" s="41" t="s">
        <v>14</v>
      </c>
      <c r="B12" s="39">
        <v>0</v>
      </c>
      <c r="C12" s="2" t="s">
        <v>9</v>
      </c>
      <c r="D12" s="4">
        <f t="shared" si="0"/>
        <v>3595.8333333333335</v>
      </c>
      <c r="E12" s="1">
        <v>0</v>
      </c>
      <c r="F12" s="2" t="s">
        <v>9</v>
      </c>
      <c r="G12" s="4">
        <v>43150</v>
      </c>
      <c r="H12" s="5">
        <f t="shared" si="1"/>
        <v>3596.8333333333335</v>
      </c>
      <c r="I12" s="6" t="s">
        <v>9</v>
      </c>
      <c r="J12" s="7">
        <f t="shared" si="2"/>
        <v>4854.3750000000009</v>
      </c>
      <c r="K12" s="5">
        <f t="shared" si="3"/>
        <v>43151</v>
      </c>
      <c r="L12" s="6" t="s">
        <v>9</v>
      </c>
      <c r="M12" s="8">
        <f t="shared" si="4"/>
        <v>58252.500000000007</v>
      </c>
      <c r="N12" s="9">
        <f t="shared" si="5"/>
        <v>4855.3750000000009</v>
      </c>
      <c r="O12" s="10" t="s">
        <v>9</v>
      </c>
      <c r="P12" s="11">
        <f t="shared" si="6"/>
        <v>5933.125</v>
      </c>
      <c r="Q12" s="9">
        <f t="shared" si="7"/>
        <v>58253.500000000007</v>
      </c>
      <c r="R12" s="10" t="s">
        <v>9</v>
      </c>
      <c r="S12" s="12">
        <f t="shared" si="8"/>
        <v>71197.5</v>
      </c>
      <c r="T12" s="13">
        <f t="shared" si="9"/>
        <v>5934.125</v>
      </c>
      <c r="U12" s="14" t="s">
        <v>9</v>
      </c>
      <c r="V12" s="15">
        <f t="shared" si="10"/>
        <v>7191.666666666667</v>
      </c>
      <c r="W12" s="13">
        <f t="shared" si="11"/>
        <v>71198.5</v>
      </c>
      <c r="X12" s="14" t="s">
        <v>9</v>
      </c>
      <c r="Y12" s="22">
        <f t="shared" si="12"/>
        <v>86300</v>
      </c>
      <c r="Z12" s="140"/>
      <c r="AC12" s="18">
        <v>43150</v>
      </c>
      <c r="AD12" s="19">
        <v>6</v>
      </c>
    </row>
    <row r="13" spans="1:30" ht="13.5" thickBot="1" x14ac:dyDescent="0.25">
      <c r="A13" s="41" t="s">
        <v>15</v>
      </c>
      <c r="B13" s="39">
        <v>0</v>
      </c>
      <c r="C13" s="2" t="s">
        <v>9</v>
      </c>
      <c r="D13" s="4">
        <f t="shared" si="0"/>
        <v>4054.1666666666665</v>
      </c>
      <c r="E13" s="1">
        <v>0</v>
      </c>
      <c r="F13" s="2" t="s">
        <v>9</v>
      </c>
      <c r="G13" s="4">
        <v>48650</v>
      </c>
      <c r="H13" s="5">
        <f t="shared" si="1"/>
        <v>4055.1666666666665</v>
      </c>
      <c r="I13" s="6" t="s">
        <v>9</v>
      </c>
      <c r="J13" s="7">
        <f t="shared" si="2"/>
        <v>5473.125</v>
      </c>
      <c r="K13" s="5">
        <f t="shared" si="3"/>
        <v>48651</v>
      </c>
      <c r="L13" s="6" t="s">
        <v>9</v>
      </c>
      <c r="M13" s="8">
        <f t="shared" si="4"/>
        <v>65677.5</v>
      </c>
      <c r="N13" s="9">
        <f t="shared" si="5"/>
        <v>5474.125</v>
      </c>
      <c r="O13" s="10" t="s">
        <v>9</v>
      </c>
      <c r="P13" s="11">
        <f t="shared" si="6"/>
        <v>6689.375</v>
      </c>
      <c r="Q13" s="9">
        <f t="shared" si="7"/>
        <v>65678.5</v>
      </c>
      <c r="R13" s="10" t="s">
        <v>9</v>
      </c>
      <c r="S13" s="12">
        <f t="shared" si="8"/>
        <v>80272.5</v>
      </c>
      <c r="T13" s="13">
        <f t="shared" si="9"/>
        <v>6690.375</v>
      </c>
      <c r="U13" s="14" t="s">
        <v>9</v>
      </c>
      <c r="V13" s="15">
        <f t="shared" si="10"/>
        <v>8108.333333333333</v>
      </c>
      <c r="W13" s="13">
        <f t="shared" si="11"/>
        <v>80273.5</v>
      </c>
      <c r="X13" s="14" t="s">
        <v>9</v>
      </c>
      <c r="Y13" s="22">
        <f t="shared" si="12"/>
        <v>97300</v>
      </c>
      <c r="Z13" s="140"/>
      <c r="AC13" s="18">
        <v>48650</v>
      </c>
      <c r="AD13" s="19">
        <v>7</v>
      </c>
    </row>
    <row r="14" spans="1:30" ht="13.5" thickBot="1" x14ac:dyDescent="0.25">
      <c r="A14" s="41" t="s">
        <v>16</v>
      </c>
      <c r="B14" s="39">
        <v>0</v>
      </c>
      <c r="C14" s="2" t="s">
        <v>9</v>
      </c>
      <c r="D14" s="4">
        <f t="shared" si="0"/>
        <v>4512.5</v>
      </c>
      <c r="E14" s="1">
        <v>0</v>
      </c>
      <c r="F14" s="2" t="s">
        <v>9</v>
      </c>
      <c r="G14" s="4">
        <v>54150</v>
      </c>
      <c r="H14" s="5">
        <f t="shared" si="1"/>
        <v>4513.5</v>
      </c>
      <c r="I14" s="6" t="s">
        <v>9</v>
      </c>
      <c r="J14" s="7">
        <f t="shared" si="2"/>
        <v>6091.875</v>
      </c>
      <c r="K14" s="5">
        <f t="shared" si="3"/>
        <v>54151</v>
      </c>
      <c r="L14" s="6" t="s">
        <v>9</v>
      </c>
      <c r="M14" s="8">
        <f t="shared" si="4"/>
        <v>73102.5</v>
      </c>
      <c r="N14" s="9">
        <f t="shared" si="5"/>
        <v>6092.875</v>
      </c>
      <c r="O14" s="10" t="s">
        <v>9</v>
      </c>
      <c r="P14" s="11">
        <f t="shared" si="6"/>
        <v>7445.625</v>
      </c>
      <c r="Q14" s="9">
        <f t="shared" si="7"/>
        <v>73103.5</v>
      </c>
      <c r="R14" s="10" t="s">
        <v>9</v>
      </c>
      <c r="S14" s="12">
        <f t="shared" si="8"/>
        <v>89347.5</v>
      </c>
      <c r="T14" s="13">
        <f t="shared" si="9"/>
        <v>7446.625</v>
      </c>
      <c r="U14" s="14" t="s">
        <v>9</v>
      </c>
      <c r="V14" s="15">
        <f t="shared" si="10"/>
        <v>9025</v>
      </c>
      <c r="W14" s="13">
        <f t="shared" si="11"/>
        <v>89348.5</v>
      </c>
      <c r="X14" s="14" t="s">
        <v>9</v>
      </c>
      <c r="Y14" s="22">
        <f t="shared" si="12"/>
        <v>108300</v>
      </c>
      <c r="Z14" s="140"/>
      <c r="AC14" s="18">
        <v>54150</v>
      </c>
      <c r="AD14" s="19">
        <v>8</v>
      </c>
    </row>
    <row r="15" spans="1:30" ht="13.5" thickBot="1" x14ac:dyDescent="0.25">
      <c r="A15" s="41" t="s">
        <v>17</v>
      </c>
      <c r="B15" s="39">
        <v>0</v>
      </c>
      <c r="C15" s="2" t="s">
        <v>9</v>
      </c>
      <c r="D15" s="4">
        <f t="shared" si="0"/>
        <v>4970.833333333333</v>
      </c>
      <c r="E15" s="1">
        <v>0</v>
      </c>
      <c r="F15" s="2" t="s">
        <v>9</v>
      </c>
      <c r="G15" s="4">
        <v>59650</v>
      </c>
      <c r="H15" s="5">
        <f t="shared" si="1"/>
        <v>4971.833333333333</v>
      </c>
      <c r="I15" s="6" t="s">
        <v>9</v>
      </c>
      <c r="J15" s="7">
        <f t="shared" si="2"/>
        <v>6710.625</v>
      </c>
      <c r="K15" s="5">
        <f t="shared" si="3"/>
        <v>59651</v>
      </c>
      <c r="L15" s="6" t="s">
        <v>9</v>
      </c>
      <c r="M15" s="8">
        <f t="shared" si="4"/>
        <v>80527.5</v>
      </c>
      <c r="N15" s="9">
        <f t="shared" si="5"/>
        <v>6711.625</v>
      </c>
      <c r="O15" s="10" t="s">
        <v>9</v>
      </c>
      <c r="P15" s="11">
        <f t="shared" si="6"/>
        <v>8201.875</v>
      </c>
      <c r="Q15" s="9">
        <f t="shared" si="7"/>
        <v>80528.5</v>
      </c>
      <c r="R15" s="10" t="s">
        <v>9</v>
      </c>
      <c r="S15" s="12">
        <f t="shared" si="8"/>
        <v>98422.5</v>
      </c>
      <c r="T15" s="13">
        <f t="shared" si="9"/>
        <v>8202.875</v>
      </c>
      <c r="U15" s="14" t="s">
        <v>9</v>
      </c>
      <c r="V15" s="15">
        <f t="shared" si="10"/>
        <v>9941.6666666666661</v>
      </c>
      <c r="W15" s="13">
        <f t="shared" si="11"/>
        <v>98423.5</v>
      </c>
      <c r="X15" s="14" t="s">
        <v>9</v>
      </c>
      <c r="Y15" s="22">
        <f t="shared" si="12"/>
        <v>119300</v>
      </c>
      <c r="Z15" s="140"/>
      <c r="AC15" s="20">
        <v>59650</v>
      </c>
      <c r="AD15" s="19">
        <v>9</v>
      </c>
    </row>
    <row r="16" spans="1:30" ht="13.5" thickBot="1" x14ac:dyDescent="0.25">
      <c r="A16" s="41" t="s">
        <v>18</v>
      </c>
      <c r="B16" s="39">
        <v>0</v>
      </c>
      <c r="C16" s="2" t="s">
        <v>9</v>
      </c>
      <c r="D16" s="4">
        <f t="shared" si="0"/>
        <v>5429.166666666667</v>
      </c>
      <c r="E16" s="1">
        <v>0</v>
      </c>
      <c r="F16" s="2" t="s">
        <v>9</v>
      </c>
      <c r="G16" s="4">
        <v>65150</v>
      </c>
      <c r="H16" s="5">
        <f t="shared" si="1"/>
        <v>5430.166666666667</v>
      </c>
      <c r="I16" s="6" t="s">
        <v>9</v>
      </c>
      <c r="J16" s="7">
        <f t="shared" si="2"/>
        <v>7329.375</v>
      </c>
      <c r="K16" s="5">
        <f t="shared" si="3"/>
        <v>65151</v>
      </c>
      <c r="L16" s="6" t="s">
        <v>9</v>
      </c>
      <c r="M16" s="8">
        <f t="shared" si="4"/>
        <v>87952.5</v>
      </c>
      <c r="N16" s="9">
        <f t="shared" si="5"/>
        <v>7330.375</v>
      </c>
      <c r="O16" s="10" t="s">
        <v>9</v>
      </c>
      <c r="P16" s="11">
        <f t="shared" si="6"/>
        <v>8958.125</v>
      </c>
      <c r="Q16" s="9">
        <f t="shared" si="7"/>
        <v>87953.5</v>
      </c>
      <c r="R16" s="10" t="s">
        <v>9</v>
      </c>
      <c r="S16" s="12">
        <f t="shared" si="8"/>
        <v>107497.5</v>
      </c>
      <c r="T16" s="13">
        <f t="shared" si="9"/>
        <v>8959.125</v>
      </c>
      <c r="U16" s="14" t="s">
        <v>9</v>
      </c>
      <c r="V16" s="15">
        <f t="shared" si="10"/>
        <v>10858.333333333334</v>
      </c>
      <c r="W16" s="13">
        <f t="shared" si="11"/>
        <v>107498.5</v>
      </c>
      <c r="X16" s="14" t="s">
        <v>9</v>
      </c>
      <c r="Y16" s="22">
        <f t="shared" si="12"/>
        <v>130300</v>
      </c>
      <c r="Z16" s="140"/>
      <c r="AC16" s="20">
        <v>65150</v>
      </c>
      <c r="AD16" s="19">
        <v>10</v>
      </c>
    </row>
    <row r="17" spans="1:30" ht="13.5" thickBot="1" x14ac:dyDescent="0.25">
      <c r="A17" s="41" t="s">
        <v>19</v>
      </c>
      <c r="B17" s="39">
        <v>0</v>
      </c>
      <c r="C17" s="2" t="s">
        <v>9</v>
      </c>
      <c r="D17" s="4">
        <f t="shared" si="0"/>
        <v>5887.5</v>
      </c>
      <c r="E17" s="1">
        <v>0</v>
      </c>
      <c r="F17" s="2" t="s">
        <v>9</v>
      </c>
      <c r="G17" s="4">
        <v>70650</v>
      </c>
      <c r="H17" s="5">
        <f t="shared" si="1"/>
        <v>5888.5</v>
      </c>
      <c r="I17" s="6" t="s">
        <v>9</v>
      </c>
      <c r="J17" s="7">
        <f t="shared" si="2"/>
        <v>7948.125</v>
      </c>
      <c r="K17" s="5">
        <f t="shared" si="3"/>
        <v>70651</v>
      </c>
      <c r="L17" s="6" t="s">
        <v>9</v>
      </c>
      <c r="M17" s="8">
        <f t="shared" si="4"/>
        <v>95377.5</v>
      </c>
      <c r="N17" s="9">
        <f t="shared" si="5"/>
        <v>7949.125</v>
      </c>
      <c r="O17" s="10" t="s">
        <v>9</v>
      </c>
      <c r="P17" s="11">
        <f t="shared" si="6"/>
        <v>9714.375</v>
      </c>
      <c r="Q17" s="9">
        <f t="shared" si="7"/>
        <v>95378.5</v>
      </c>
      <c r="R17" s="10" t="s">
        <v>9</v>
      </c>
      <c r="S17" s="12">
        <f t="shared" si="8"/>
        <v>116572.5</v>
      </c>
      <c r="T17" s="13">
        <f t="shared" si="9"/>
        <v>9715.375</v>
      </c>
      <c r="U17" s="14" t="s">
        <v>9</v>
      </c>
      <c r="V17" s="15">
        <f t="shared" si="10"/>
        <v>11775</v>
      </c>
      <c r="W17" s="13">
        <f t="shared" si="11"/>
        <v>116573.5</v>
      </c>
      <c r="X17" s="14" t="s">
        <v>9</v>
      </c>
      <c r="Y17" s="22">
        <f t="shared" si="12"/>
        <v>141300</v>
      </c>
      <c r="Z17" s="140"/>
      <c r="AC17" s="20">
        <v>70650</v>
      </c>
      <c r="AD17" s="19">
        <v>11</v>
      </c>
    </row>
    <row r="18" spans="1:30" ht="13.5" thickBot="1" x14ac:dyDescent="0.25">
      <c r="A18" s="41" t="s">
        <v>20</v>
      </c>
      <c r="B18" s="39">
        <v>0</v>
      </c>
      <c r="C18" s="2" t="s">
        <v>9</v>
      </c>
      <c r="D18" s="4">
        <f t="shared" si="0"/>
        <v>6345.833333333333</v>
      </c>
      <c r="E18" s="1">
        <v>0</v>
      </c>
      <c r="F18" s="2" t="s">
        <v>9</v>
      </c>
      <c r="G18" s="4">
        <v>76150</v>
      </c>
      <c r="H18" s="5">
        <f t="shared" si="1"/>
        <v>6346.833333333333</v>
      </c>
      <c r="I18" s="6" t="s">
        <v>9</v>
      </c>
      <c r="J18" s="7">
        <f t="shared" si="2"/>
        <v>8566.875</v>
      </c>
      <c r="K18" s="5">
        <f t="shared" si="3"/>
        <v>76151</v>
      </c>
      <c r="L18" s="6" t="s">
        <v>9</v>
      </c>
      <c r="M18" s="8">
        <f t="shared" si="4"/>
        <v>102802.5</v>
      </c>
      <c r="N18" s="9">
        <f t="shared" si="5"/>
        <v>8567.875</v>
      </c>
      <c r="O18" s="10" t="s">
        <v>9</v>
      </c>
      <c r="P18" s="11">
        <f t="shared" si="6"/>
        <v>10470.625</v>
      </c>
      <c r="Q18" s="9">
        <f t="shared" si="7"/>
        <v>102803.5</v>
      </c>
      <c r="R18" s="10" t="s">
        <v>9</v>
      </c>
      <c r="S18" s="12">
        <f t="shared" si="8"/>
        <v>125647.5</v>
      </c>
      <c r="T18" s="13">
        <f t="shared" si="9"/>
        <v>10471.625</v>
      </c>
      <c r="U18" s="14" t="s">
        <v>9</v>
      </c>
      <c r="V18" s="15">
        <f t="shared" si="10"/>
        <v>12691.666666666666</v>
      </c>
      <c r="W18" s="13">
        <f t="shared" si="11"/>
        <v>125648.5</v>
      </c>
      <c r="X18" s="14" t="s">
        <v>9</v>
      </c>
      <c r="Y18" s="22">
        <f t="shared" si="12"/>
        <v>152300</v>
      </c>
      <c r="Z18" s="140"/>
      <c r="AC18" s="20">
        <v>76150</v>
      </c>
      <c r="AD18" s="19">
        <v>12</v>
      </c>
    </row>
    <row r="19" spans="1:30" ht="51.75" thickBot="1" x14ac:dyDescent="0.25">
      <c r="A19" s="45" t="s">
        <v>48</v>
      </c>
      <c r="B19" s="40"/>
      <c r="C19" s="24"/>
      <c r="D19" s="25">
        <f>G19/12</f>
        <v>458.33333333333331</v>
      </c>
      <c r="E19" s="23"/>
      <c r="F19" s="24"/>
      <c r="G19" s="25">
        <v>5500</v>
      </c>
      <c r="H19" s="26"/>
      <c r="I19" s="27"/>
      <c r="J19" s="28">
        <f t="shared" si="2"/>
        <v>618.75000000000011</v>
      </c>
      <c r="K19" s="26"/>
      <c r="L19" s="27"/>
      <c r="M19" s="29">
        <f t="shared" si="4"/>
        <v>7425.0000000000009</v>
      </c>
      <c r="N19" s="30"/>
      <c r="O19" s="31"/>
      <c r="P19" s="32">
        <f t="shared" si="6"/>
        <v>756.25</v>
      </c>
      <c r="Q19" s="30"/>
      <c r="R19" s="31"/>
      <c r="S19" s="33">
        <f t="shared" si="8"/>
        <v>9075</v>
      </c>
      <c r="T19" s="34"/>
      <c r="U19" s="35"/>
      <c r="V19" s="36">
        <f t="shared" si="10"/>
        <v>916.66666666666663</v>
      </c>
      <c r="W19" s="34"/>
      <c r="X19" s="35"/>
      <c r="Y19" s="37">
        <f t="shared" si="12"/>
        <v>11000</v>
      </c>
      <c r="Z19" s="140"/>
    </row>
    <row r="20" spans="1:30" x14ac:dyDescent="0.2">
      <c r="A20" s="42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38"/>
    </row>
    <row r="21" spans="1:30" x14ac:dyDescent="0.2">
      <c r="A21" s="104" t="s">
        <v>21</v>
      </c>
      <c r="B21" s="129" t="s">
        <v>37</v>
      </c>
      <c r="C21" s="130"/>
      <c r="D21" s="131"/>
      <c r="E21" s="114" t="s">
        <v>22</v>
      </c>
      <c r="F21" s="115"/>
      <c r="G21" s="116"/>
      <c r="H21" s="105"/>
      <c r="I21" s="106"/>
      <c r="J21" s="107"/>
      <c r="K21" s="117" t="s">
        <v>23</v>
      </c>
      <c r="L21" s="118"/>
      <c r="M21" s="119"/>
      <c r="N21" s="105"/>
      <c r="O21" s="106"/>
      <c r="P21" s="107"/>
      <c r="Q21" s="123" t="s">
        <v>24</v>
      </c>
      <c r="R21" s="124"/>
      <c r="S21" s="125"/>
      <c r="T21" s="105"/>
      <c r="U21" s="106"/>
      <c r="V21" s="107"/>
      <c r="W21" s="126" t="s">
        <v>4</v>
      </c>
      <c r="X21" s="127"/>
      <c r="Y21" s="128"/>
      <c r="Z21" s="141" t="s">
        <v>35</v>
      </c>
    </row>
    <row r="22" spans="1:30" x14ac:dyDescent="0.2">
      <c r="A22" s="104"/>
      <c r="B22" s="70" t="s">
        <v>38</v>
      </c>
      <c r="C22" s="71"/>
      <c r="D22" s="72"/>
      <c r="E22" s="67">
        <v>30</v>
      </c>
      <c r="F22" s="68"/>
      <c r="G22" s="69"/>
      <c r="H22" s="105"/>
      <c r="I22" s="106"/>
      <c r="J22" s="107"/>
      <c r="K22" s="101">
        <v>40</v>
      </c>
      <c r="L22" s="102"/>
      <c r="M22" s="103"/>
      <c r="N22" s="105"/>
      <c r="O22" s="106"/>
      <c r="P22" s="107"/>
      <c r="Q22" s="111">
        <v>50</v>
      </c>
      <c r="R22" s="112"/>
      <c r="S22" s="113"/>
      <c r="T22" s="105"/>
      <c r="U22" s="106"/>
      <c r="V22" s="107"/>
      <c r="W22" s="108">
        <v>60</v>
      </c>
      <c r="X22" s="109"/>
      <c r="Y22" s="110"/>
      <c r="Z22" s="141"/>
    </row>
    <row r="23" spans="1:30" x14ac:dyDescent="0.2">
      <c r="A23" s="104"/>
      <c r="B23" s="70" t="s">
        <v>39</v>
      </c>
      <c r="C23" s="71"/>
      <c r="D23" s="72"/>
      <c r="E23" s="67">
        <v>30</v>
      </c>
      <c r="F23" s="68"/>
      <c r="G23" s="69"/>
      <c r="H23" s="105"/>
      <c r="I23" s="106"/>
      <c r="J23" s="107"/>
      <c r="K23" s="101">
        <v>35</v>
      </c>
      <c r="L23" s="102"/>
      <c r="M23" s="103"/>
      <c r="N23" s="105"/>
      <c r="O23" s="106"/>
      <c r="P23" s="107"/>
      <c r="Q23" s="111">
        <v>40</v>
      </c>
      <c r="R23" s="112"/>
      <c r="S23" s="113"/>
      <c r="T23" s="105"/>
      <c r="U23" s="106"/>
      <c r="V23" s="107"/>
      <c r="W23" s="108">
        <v>45</v>
      </c>
      <c r="X23" s="109"/>
      <c r="Y23" s="110"/>
      <c r="Z23" s="141"/>
    </row>
    <row r="24" spans="1:30" x14ac:dyDescent="0.2">
      <c r="A24" s="104"/>
      <c r="B24" s="70" t="s">
        <v>40</v>
      </c>
      <c r="C24" s="71"/>
      <c r="D24" s="72"/>
      <c r="E24" s="67">
        <v>4</v>
      </c>
      <c r="F24" s="68"/>
      <c r="G24" s="69"/>
      <c r="H24" s="105"/>
      <c r="I24" s="106"/>
      <c r="J24" s="107"/>
      <c r="K24" s="101">
        <v>6</v>
      </c>
      <c r="L24" s="102"/>
      <c r="M24" s="103"/>
      <c r="N24" s="105"/>
      <c r="O24" s="106"/>
      <c r="P24" s="107"/>
      <c r="Q24" s="111">
        <v>8</v>
      </c>
      <c r="R24" s="112"/>
      <c r="S24" s="113"/>
      <c r="T24" s="105"/>
      <c r="U24" s="106"/>
      <c r="V24" s="107"/>
      <c r="W24" s="108">
        <v>10</v>
      </c>
      <c r="X24" s="109"/>
      <c r="Y24" s="110"/>
      <c r="Z24" s="141"/>
    </row>
    <row r="25" spans="1:30" x14ac:dyDescent="0.2">
      <c r="A25" s="104"/>
      <c r="B25" s="70" t="s">
        <v>41</v>
      </c>
      <c r="C25" s="71"/>
      <c r="D25" s="72"/>
      <c r="E25" s="67">
        <v>60</v>
      </c>
      <c r="F25" s="68"/>
      <c r="G25" s="69"/>
      <c r="H25" s="105"/>
      <c r="I25" s="106"/>
      <c r="J25" s="107"/>
      <c r="K25" s="101">
        <v>80</v>
      </c>
      <c r="L25" s="102"/>
      <c r="M25" s="103"/>
      <c r="N25" s="105"/>
      <c r="O25" s="106"/>
      <c r="P25" s="107"/>
      <c r="Q25" s="111">
        <v>100</v>
      </c>
      <c r="R25" s="112"/>
      <c r="S25" s="113"/>
      <c r="T25" s="105"/>
      <c r="U25" s="106"/>
      <c r="V25" s="107"/>
      <c r="W25" s="108">
        <v>120</v>
      </c>
      <c r="X25" s="109"/>
      <c r="Y25" s="110"/>
      <c r="Z25" s="141"/>
    </row>
    <row r="26" spans="1:30" x14ac:dyDescent="0.2">
      <c r="A26" s="104"/>
      <c r="B26" s="70" t="s">
        <v>42</v>
      </c>
      <c r="C26" s="71"/>
      <c r="D26" s="72"/>
      <c r="E26" s="67">
        <v>30</v>
      </c>
      <c r="F26" s="68"/>
      <c r="G26" s="69"/>
      <c r="H26" s="105"/>
      <c r="I26" s="106"/>
      <c r="J26" s="107"/>
      <c r="K26" s="101">
        <v>35</v>
      </c>
      <c r="L26" s="102"/>
      <c r="M26" s="103"/>
      <c r="N26" s="105"/>
      <c r="O26" s="106"/>
      <c r="P26" s="107"/>
      <c r="Q26" s="111">
        <v>40</v>
      </c>
      <c r="R26" s="112"/>
      <c r="S26" s="113"/>
      <c r="T26" s="105"/>
      <c r="U26" s="106"/>
      <c r="V26" s="107"/>
      <c r="W26" s="108">
        <v>45</v>
      </c>
      <c r="X26" s="109"/>
      <c r="Y26" s="110"/>
      <c r="Z26" s="141"/>
    </row>
    <row r="27" spans="1:30" x14ac:dyDescent="0.2">
      <c r="A27" s="42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38"/>
    </row>
    <row r="28" spans="1:30" ht="51" x14ac:dyDescent="0.2">
      <c r="A28" s="43" t="s">
        <v>44</v>
      </c>
      <c r="B28" s="59" t="s">
        <v>43</v>
      </c>
      <c r="C28" s="59"/>
      <c r="D28" s="60"/>
      <c r="E28" s="61">
        <v>0.65</v>
      </c>
      <c r="F28" s="62"/>
      <c r="G28" s="63"/>
      <c r="H28" s="53"/>
      <c r="I28" s="54"/>
      <c r="J28" s="55"/>
      <c r="K28" s="64">
        <v>0.61</v>
      </c>
      <c r="L28" s="65"/>
      <c r="M28" s="66"/>
      <c r="N28" s="53"/>
      <c r="O28" s="54"/>
      <c r="P28" s="55"/>
      <c r="Q28" s="50">
        <v>0.57999999999999996</v>
      </c>
      <c r="R28" s="51"/>
      <c r="S28" s="52"/>
      <c r="T28" s="53"/>
      <c r="U28" s="54"/>
      <c r="V28" s="55"/>
      <c r="W28" s="56">
        <v>0.54</v>
      </c>
      <c r="X28" s="57"/>
      <c r="Y28" s="58"/>
      <c r="Z28" s="46" t="s">
        <v>36</v>
      </c>
    </row>
    <row r="29" spans="1:30" x14ac:dyDescent="0.2">
      <c r="A29" s="42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38"/>
    </row>
    <row r="30" spans="1:30" x14ac:dyDescent="0.2">
      <c r="A30" s="16" t="s">
        <v>45</v>
      </c>
    </row>
    <row r="32" spans="1:30" x14ac:dyDescent="0.2">
      <c r="A32" s="49" t="s">
        <v>46</v>
      </c>
    </row>
  </sheetData>
  <mergeCells count="79">
    <mergeCell ref="Z6:Z19"/>
    <mergeCell ref="Z21:Z26"/>
    <mergeCell ref="H23:J23"/>
    <mergeCell ref="H24:J24"/>
    <mergeCell ref="H25:J25"/>
    <mergeCell ref="H26:J26"/>
    <mergeCell ref="T24:V24"/>
    <mergeCell ref="T25:V25"/>
    <mergeCell ref="T26:V26"/>
    <mergeCell ref="N23:P23"/>
    <mergeCell ref="N24:P24"/>
    <mergeCell ref="N25:P25"/>
    <mergeCell ref="N26:P26"/>
    <mergeCell ref="K26:M26"/>
    <mergeCell ref="A1:Z1"/>
    <mergeCell ref="A3:Z3"/>
    <mergeCell ref="A2:Z2"/>
    <mergeCell ref="H21:J21"/>
    <mergeCell ref="H22:J22"/>
    <mergeCell ref="N21:P21"/>
    <mergeCell ref="N22:P22"/>
    <mergeCell ref="K22:M22"/>
    <mergeCell ref="Q21:S21"/>
    <mergeCell ref="W21:Y21"/>
    <mergeCell ref="B21:D21"/>
    <mergeCell ref="B22:D22"/>
    <mergeCell ref="A4:A5"/>
    <mergeCell ref="B6:D6"/>
    <mergeCell ref="E6:G6"/>
    <mergeCell ref="B5:G5"/>
    <mergeCell ref="A21:A26"/>
    <mergeCell ref="T21:V21"/>
    <mergeCell ref="T22:V22"/>
    <mergeCell ref="T23:V23"/>
    <mergeCell ref="W22:Y22"/>
    <mergeCell ref="W23:Y23"/>
    <mergeCell ref="W24:Y24"/>
    <mergeCell ref="W25:Y25"/>
    <mergeCell ref="W26:Y26"/>
    <mergeCell ref="Q22:S22"/>
    <mergeCell ref="Q23:S23"/>
    <mergeCell ref="Q24:S24"/>
    <mergeCell ref="Q25:S25"/>
    <mergeCell ref="Q26:S26"/>
    <mergeCell ref="E21:G21"/>
    <mergeCell ref="K21:M21"/>
    <mergeCell ref="E22:G22"/>
    <mergeCell ref="E23:G23"/>
    <mergeCell ref="E24:G24"/>
    <mergeCell ref="K25:M25"/>
    <mergeCell ref="B23:D23"/>
    <mergeCell ref="B24:D24"/>
    <mergeCell ref="B25:D25"/>
    <mergeCell ref="E25:G25"/>
    <mergeCell ref="K24:M24"/>
    <mergeCell ref="E26:G26"/>
    <mergeCell ref="B26:D26"/>
    <mergeCell ref="T4:Y4"/>
    <mergeCell ref="T5:Y5"/>
    <mergeCell ref="T6:V6"/>
    <mergeCell ref="W6:Y6"/>
    <mergeCell ref="K6:M6"/>
    <mergeCell ref="H5:M5"/>
    <mergeCell ref="N4:S4"/>
    <mergeCell ref="N5:S5"/>
    <mergeCell ref="N6:P6"/>
    <mergeCell ref="Q6:S6"/>
    <mergeCell ref="H6:J6"/>
    <mergeCell ref="B4:G4"/>
    <mergeCell ref="H4:M4"/>
    <mergeCell ref="K23:M23"/>
    <mergeCell ref="Q28:S28"/>
    <mergeCell ref="T28:V28"/>
    <mergeCell ref="W28:Y28"/>
    <mergeCell ref="B28:D28"/>
    <mergeCell ref="E28:G28"/>
    <mergeCell ref="K28:M28"/>
    <mergeCell ref="H28:J28"/>
    <mergeCell ref="N28:P28"/>
  </mergeCells>
  <pageMargins left="0.25" right="0.25" top="0.75" bottom="0.75" header="0.3" footer="0.3"/>
  <pageSetup scale="8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929405CA855041B32E64A44505B735" ma:contentTypeVersion="8" ma:contentTypeDescription="Create a new document." ma:contentTypeScope="" ma:versionID="b4bd50711f6986d3fc4970a7f85e77eb">
  <xsd:schema xmlns:xsd="http://www.w3.org/2001/XMLSchema" xmlns:xs="http://www.w3.org/2001/XMLSchema" xmlns:p="http://schemas.microsoft.com/office/2006/metadata/properties" xmlns:ns2="7cd4827a-7ebd-4e1b-ba53-bdb713554b2f" xmlns:ns3="c005416c-a9e8-4c13-b8fa-c4d4434db35b" targetNamespace="http://schemas.microsoft.com/office/2006/metadata/properties" ma:root="true" ma:fieldsID="2ef5a744c372c1a26d331c77576cedd9" ns2:_="" ns3:_="">
    <xsd:import namespace="7cd4827a-7ebd-4e1b-ba53-bdb713554b2f"/>
    <xsd:import namespace="c005416c-a9e8-4c13-b8fa-c4d4434db35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4827a-7ebd-4e1b-ba53-bdb713554b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5416c-a9e8-4c13-b8fa-c4d4434db3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316C11-6E4F-47F9-8F64-E996556B14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4827a-7ebd-4e1b-ba53-bdb713554b2f"/>
    <ds:schemaRef ds:uri="c005416c-a9e8-4c13-b8fa-c4d4434db3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BA07C9-3B2A-4776-A75C-F443BEC11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F9D4E1-6A81-47D0-A2F4-083C923AFA4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Shirleen Sando</dc:creator>
  <cp:keywords/>
  <dc:description/>
  <cp:lastModifiedBy>Carol Goodman</cp:lastModifiedBy>
  <cp:revision/>
  <dcterms:created xsi:type="dcterms:W3CDTF">2018-07-02T16:33:46Z</dcterms:created>
  <dcterms:modified xsi:type="dcterms:W3CDTF">2025-02-11T16:02:48Z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0x010100C9929405CA855041B32E64A44505B735</vt:lpwstr>
  </property>
</Properties>
</file>